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arol\Dropbox\INTRANET DOCS 2022-2023\ADMIN\"/>
    </mc:Choice>
  </mc:AlternateContent>
  <xr:revisionPtr revIDLastSave="0" documentId="8_{6D129C53-48CA-40E2-94C7-2108E1D34062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L45" i="1"/>
  <c r="N45" i="1" s="1"/>
  <c r="G45" i="1"/>
  <c r="E45" i="1"/>
  <c r="I45" i="1" s="1"/>
  <c r="N44" i="1"/>
  <c r="E44" i="1"/>
  <c r="N43" i="1"/>
  <c r="E43" i="1"/>
  <c r="G43" i="1" s="1"/>
  <c r="N42" i="1"/>
  <c r="E42" i="1"/>
  <c r="F42" i="1" s="1"/>
  <c r="N41" i="1"/>
  <c r="E41" i="1"/>
  <c r="N40" i="1"/>
  <c r="I40" i="1"/>
  <c r="G40" i="1"/>
  <c r="E40" i="1"/>
  <c r="F40" i="1" s="1"/>
  <c r="N39" i="1"/>
  <c r="E39" i="1"/>
  <c r="N38" i="1"/>
  <c r="E38" i="1"/>
  <c r="I38" i="1" s="1"/>
  <c r="N37" i="1"/>
  <c r="E37" i="1"/>
  <c r="I37" i="1" s="1"/>
  <c r="N36" i="1"/>
  <c r="E36" i="1"/>
  <c r="N35" i="1"/>
  <c r="E35" i="1"/>
  <c r="F35" i="1" s="1"/>
  <c r="N34" i="1"/>
  <c r="E34" i="1"/>
  <c r="I34" i="1" s="1"/>
  <c r="N33" i="1"/>
  <c r="I33" i="1"/>
  <c r="F33" i="1"/>
  <c r="E33" i="1"/>
  <c r="G33" i="1" s="1"/>
  <c r="N32" i="1"/>
  <c r="E32" i="1"/>
  <c r="G32" i="1" s="1"/>
  <c r="N31" i="1"/>
  <c r="E31" i="1"/>
  <c r="F31" i="1" s="1"/>
  <c r="N30" i="1"/>
  <c r="E30" i="1"/>
  <c r="I30" i="1" s="1"/>
  <c r="N29" i="1"/>
  <c r="I29" i="1"/>
  <c r="G29" i="1"/>
  <c r="F29" i="1"/>
  <c r="E29" i="1"/>
  <c r="N28" i="1"/>
  <c r="E28" i="1"/>
  <c r="G28" i="1" s="1"/>
  <c r="N27" i="1"/>
  <c r="E27" i="1"/>
  <c r="F27" i="1" s="1"/>
  <c r="N26" i="1"/>
  <c r="G26" i="1"/>
  <c r="E26" i="1"/>
  <c r="I26" i="1" s="1"/>
  <c r="N25" i="1"/>
  <c r="E25" i="1"/>
  <c r="G25" i="1" s="1"/>
  <c r="N24" i="1"/>
  <c r="E24" i="1"/>
  <c r="G24" i="1" s="1"/>
  <c r="N23" i="1"/>
  <c r="E23" i="1"/>
  <c r="F23" i="1" s="1"/>
  <c r="N22" i="1"/>
  <c r="E22" i="1"/>
  <c r="I22" i="1" s="1"/>
  <c r="N21" i="1"/>
  <c r="E21" i="1"/>
  <c r="I21" i="1" s="1"/>
  <c r="N20" i="1"/>
  <c r="E20" i="1"/>
  <c r="G20" i="1" s="1"/>
  <c r="N19" i="1"/>
  <c r="E19" i="1"/>
  <c r="F19" i="1" s="1"/>
  <c r="N18" i="1"/>
  <c r="E18" i="1"/>
  <c r="I18" i="1" s="1"/>
  <c r="N17" i="1"/>
  <c r="I17" i="1"/>
  <c r="F17" i="1"/>
  <c r="E17" i="1"/>
  <c r="G17" i="1" s="1"/>
  <c r="N16" i="1"/>
  <c r="E16" i="1"/>
  <c r="G16" i="1" s="1"/>
  <c r="N15" i="1"/>
  <c r="E15" i="1"/>
  <c r="F15" i="1" s="1"/>
  <c r="N14" i="1"/>
  <c r="E14" i="1"/>
  <c r="I14" i="1" s="1"/>
  <c r="N13" i="1"/>
  <c r="I13" i="1"/>
  <c r="G13" i="1"/>
  <c r="F13" i="1"/>
  <c r="E13" i="1"/>
  <c r="N12" i="1"/>
  <c r="E12" i="1"/>
  <c r="G12" i="1" s="1"/>
  <c r="N11" i="1"/>
  <c r="E11" i="1"/>
  <c r="I11" i="1" s="1"/>
  <c r="N10" i="1"/>
  <c r="G10" i="1"/>
  <c r="E10" i="1"/>
  <c r="I10" i="1" s="1"/>
  <c r="N9" i="1"/>
  <c r="E9" i="1"/>
  <c r="I9" i="1" s="1"/>
  <c r="N8" i="1"/>
  <c r="E8" i="1"/>
  <c r="G8" i="1" s="1"/>
  <c r="N7" i="1"/>
  <c r="E7" i="1"/>
  <c r="F7" i="1" s="1"/>
  <c r="N6" i="1"/>
  <c r="E6" i="1"/>
  <c r="I6" i="1" s="1"/>
  <c r="N5" i="1"/>
  <c r="E5" i="1"/>
  <c r="F22" i="1" l="1"/>
  <c r="F38" i="1"/>
  <c r="F45" i="1"/>
  <c r="F9" i="1"/>
  <c r="E47" i="1"/>
  <c r="N47" i="1"/>
  <c r="I8" i="1"/>
  <c r="F10" i="1"/>
  <c r="I24" i="1"/>
  <c r="F26" i="1"/>
  <c r="E51" i="1"/>
  <c r="I36" i="1"/>
  <c r="G22" i="1"/>
  <c r="F25" i="1"/>
  <c r="G38" i="1"/>
  <c r="I43" i="1"/>
  <c r="F18" i="1"/>
  <c r="E52" i="1"/>
  <c r="G18" i="1"/>
  <c r="F21" i="1"/>
  <c r="I25" i="1"/>
  <c r="G34" i="1"/>
  <c r="F41" i="1"/>
  <c r="E53" i="1"/>
  <c r="G5" i="1"/>
  <c r="I12" i="1"/>
  <c r="F14" i="1"/>
  <c r="G21" i="1"/>
  <c r="I28" i="1"/>
  <c r="F30" i="1"/>
  <c r="G37" i="1"/>
  <c r="G41" i="1"/>
  <c r="G44" i="1"/>
  <c r="F6" i="1"/>
  <c r="I20" i="1"/>
  <c r="G6" i="1"/>
  <c r="G9" i="1"/>
  <c r="I16" i="1"/>
  <c r="I32" i="1"/>
  <c r="F34" i="1"/>
  <c r="F5" i="1"/>
  <c r="F37" i="1"/>
  <c r="I5" i="1"/>
  <c r="G14" i="1"/>
  <c r="G30" i="1"/>
  <c r="I44" i="1"/>
  <c r="E54" i="1"/>
  <c r="G7" i="1"/>
  <c r="F8" i="1"/>
  <c r="G11" i="1"/>
  <c r="F12" i="1"/>
  <c r="G15" i="1"/>
  <c r="F16" i="1"/>
  <c r="G19" i="1"/>
  <c r="F20" i="1"/>
  <c r="G23" i="1"/>
  <c r="F24" i="1"/>
  <c r="G27" i="1"/>
  <c r="F28" i="1"/>
  <c r="G31" i="1"/>
  <c r="F32" i="1"/>
  <c r="G35" i="1"/>
  <c r="F36" i="1"/>
  <c r="I41" i="1"/>
  <c r="G42" i="1"/>
  <c r="F43" i="1"/>
  <c r="E50" i="1"/>
  <c r="F11" i="1"/>
  <c r="I7" i="1"/>
  <c r="I15" i="1"/>
  <c r="I19" i="1"/>
  <c r="I23" i="1"/>
  <c r="I27" i="1"/>
  <c r="I31" i="1"/>
  <c r="I35" i="1"/>
  <c r="G36" i="1"/>
  <c r="I42" i="1"/>
  <c r="F44" i="1"/>
  <c r="E49" i="1"/>
  <c r="E56" i="1" s="1"/>
  <c r="I47" i="1" l="1"/>
  <c r="G47" i="1"/>
  <c r="F47" i="1"/>
</calcChain>
</file>

<file path=xl/sharedStrings.xml><?xml version="1.0" encoding="utf-8"?>
<sst xmlns="http://schemas.openxmlformats.org/spreadsheetml/2006/main" count="215" uniqueCount="62">
  <si>
    <t>School Name</t>
  </si>
  <si>
    <t>Last Name</t>
  </si>
  <si>
    <t>First Name</t>
  </si>
  <si>
    <t>Category</t>
  </si>
  <si>
    <t>Position</t>
  </si>
  <si>
    <t>Salary</t>
  </si>
  <si>
    <t>FICA</t>
  </si>
  <si>
    <t>Medicare</t>
  </si>
  <si>
    <t>Health</t>
  </si>
  <si>
    <t>W/C</t>
  </si>
  <si>
    <t>Comments</t>
  </si>
  <si>
    <t>Rate</t>
  </si>
  <si>
    <t>Pays</t>
  </si>
  <si>
    <t>Hours</t>
  </si>
  <si>
    <t>Amount</t>
  </si>
  <si>
    <t>Teacher</t>
  </si>
  <si>
    <t xml:space="preserve">PK </t>
  </si>
  <si>
    <t>No dental</t>
  </si>
  <si>
    <t>Tech (P/T)</t>
  </si>
  <si>
    <t>Music (PT)</t>
  </si>
  <si>
    <t>Split benefits</t>
  </si>
  <si>
    <t>Mid (PT)</t>
  </si>
  <si>
    <t>K</t>
  </si>
  <si>
    <t>Deduction for dental</t>
  </si>
  <si>
    <t>LS</t>
  </si>
  <si>
    <t>Deduction for medical/dental</t>
  </si>
  <si>
    <t>SP</t>
  </si>
  <si>
    <t>Art</t>
  </si>
  <si>
    <t>Aide</t>
  </si>
  <si>
    <t>PK3</t>
  </si>
  <si>
    <t>PM</t>
  </si>
  <si>
    <t>Aide (PT)</t>
  </si>
  <si>
    <t>Library</t>
  </si>
  <si>
    <t>Dental only with deduction</t>
  </si>
  <si>
    <t xml:space="preserve">Tech  </t>
  </si>
  <si>
    <t>PK4</t>
  </si>
  <si>
    <t>Gym (PT)</t>
  </si>
  <si>
    <t>Counselor</t>
  </si>
  <si>
    <t>Nurse</t>
  </si>
  <si>
    <t>AC</t>
  </si>
  <si>
    <t>OFF</t>
  </si>
  <si>
    <t>Admin</t>
  </si>
  <si>
    <t>Café</t>
  </si>
  <si>
    <t>Maint</t>
  </si>
  <si>
    <t>Housekeep</t>
  </si>
  <si>
    <t>Total</t>
  </si>
  <si>
    <t>#4610</t>
  </si>
  <si>
    <t>#4630</t>
  </si>
  <si>
    <t>#4640</t>
  </si>
  <si>
    <t>Teachers</t>
  </si>
  <si>
    <t>#4213</t>
  </si>
  <si>
    <t>After Care</t>
  </si>
  <si>
    <t>#4860</t>
  </si>
  <si>
    <t>Office</t>
  </si>
  <si>
    <t>#4316</t>
  </si>
  <si>
    <t>#4216</t>
  </si>
  <si>
    <t>#4410</t>
  </si>
  <si>
    <t>#4290</t>
  </si>
  <si>
    <t>Name</t>
  </si>
  <si>
    <t>School Year 2022/2023</t>
  </si>
  <si>
    <t>No benefits as of 10/01/22</t>
  </si>
  <si>
    <t>Deduction to start 12/01/22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</si>
</sst>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/>
    <xf numFmtId="39" fontId="2" fillId="0" borderId="1" xfId="0" applyNumberFormat="1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37" fontId="4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37" fontId="2" fillId="0" borderId="1" xfId="0" applyNumberFormat="1" applyFont="1" applyFill="1" applyBorder="1"/>
    <xf numFmtId="39" fontId="2" fillId="0" borderId="1" xfId="0" applyNumberFormat="1" applyFont="1" applyFill="1" applyBorder="1"/>
    <xf numFmtId="164" fontId="2" fillId="0" borderId="1" xfId="0" applyNumberFormat="1" applyFont="1" applyFill="1" applyBorder="1"/>
    <xf numFmtId="4" fontId="2" fillId="0" borderId="1" xfId="0" applyNumberFormat="1" applyFont="1" applyFill="1" applyBorder="1"/>
    <xf numFmtId="37" fontId="2" fillId="2" borderId="1" xfId="0" applyNumberFormat="1" applyFont="1" applyFill="1" applyBorder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3" fillId="2" borderId="0" xfId="0" applyNumberFormat="1" applyFont="1" applyFill="1" applyAlignment="1">
      <alignment horizontal="center"/>
    </xf>
    <xf numFmtId="37" fontId="2" fillId="2" borderId="0" xfId="0" applyNumberFormat="1" applyFont="1" applyFill="1"/>
    <xf numFmtId="37" fontId="2" fillId="0" borderId="0" xfId="0" quotePrefix="1" applyNumberFormat="1" applyFont="1"/>
    <xf numFmtId="37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topLeftCell="A22" workbookViewId="0">
      <selection activeCell="J17" sqref="J17"/>
    </sheetView>
  </sheetViews>
  <sheetFormatPr defaultColWidth="8.85546875" defaultRowHeight="12" x14ac:dyDescent="0.2"/>
  <cols>
    <col min="1" max="1" width="10.28515625" style="2" customWidth="1"/>
    <col min="2" max="2" width="13.28515625" style="2" customWidth="1"/>
    <col min="3" max="3" width="9.7109375" style="2" customWidth="1"/>
    <col min="4" max="4" width="10" style="21" customWidth="1"/>
    <col min="5" max="9" width="9.5703125" style="2" customWidth="1"/>
    <col min="10" max="10" width="23.28515625" style="2" customWidth="1"/>
    <col min="11" max="11" width="8.85546875" style="2"/>
    <col min="12" max="12" width="9.5703125" style="2" customWidth="1"/>
    <col min="13" max="13" width="9.5703125" style="3" customWidth="1"/>
    <col min="14" max="14" width="0" style="2" hidden="1" customWidth="1"/>
    <col min="15" max="16384" width="8.85546875" style="2"/>
  </cols>
  <sheetData>
    <row r="1" spans="1:14" ht="12.75" x14ac:dyDescent="0.2">
      <c r="A1" s="1" t="s">
        <v>0</v>
      </c>
      <c r="D1" s="2"/>
    </row>
    <row r="2" spans="1:14" ht="12.75" x14ac:dyDescent="0.2">
      <c r="A2" s="1" t="s">
        <v>59</v>
      </c>
      <c r="D2" s="2"/>
    </row>
    <row r="4" spans="1:14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4" x14ac:dyDescent="0.2">
      <c r="A5" s="7" t="s">
        <v>58</v>
      </c>
      <c r="B5" s="7" t="s">
        <v>58</v>
      </c>
      <c r="C5" s="7" t="s">
        <v>15</v>
      </c>
      <c r="D5" s="8" t="s">
        <v>16</v>
      </c>
      <c r="E5" s="9">
        <f>+K5*L5</f>
        <v>39441.120000000003</v>
      </c>
      <c r="F5" s="9">
        <f t="shared" ref="F5:F45" si="0">+E5*0.062</f>
        <v>2445.34944</v>
      </c>
      <c r="G5" s="9">
        <f t="shared" ref="G5:G45" si="1">+E5*0.0145</f>
        <v>571.89624000000003</v>
      </c>
      <c r="H5" s="9">
        <v>10608</v>
      </c>
      <c r="I5" s="9">
        <f t="shared" ref="I5:I45" si="2">+E5*0.017</f>
        <v>670.49904000000004</v>
      </c>
      <c r="J5" s="9" t="s">
        <v>17</v>
      </c>
      <c r="K5" s="10">
        <v>1643.38</v>
      </c>
      <c r="L5" s="9">
        <v>24</v>
      </c>
      <c r="M5" s="11"/>
      <c r="N5" s="12">
        <f>+K5*L5</f>
        <v>39441.120000000003</v>
      </c>
    </row>
    <row r="6" spans="1:14" x14ac:dyDescent="0.2">
      <c r="A6" s="7" t="s">
        <v>58</v>
      </c>
      <c r="B6" s="7" t="s">
        <v>58</v>
      </c>
      <c r="C6" s="7" t="s">
        <v>15</v>
      </c>
      <c r="D6" s="8">
        <v>4</v>
      </c>
      <c r="E6" s="9">
        <f t="shared" ref="E6:E7" si="3">+K6*L6</f>
        <v>39441.120000000003</v>
      </c>
      <c r="F6" s="9">
        <f t="shared" si="0"/>
        <v>2445.34944</v>
      </c>
      <c r="G6" s="9">
        <f t="shared" si="1"/>
        <v>571.89624000000003</v>
      </c>
      <c r="H6" s="9">
        <v>10608</v>
      </c>
      <c r="I6" s="9">
        <f t="shared" si="2"/>
        <v>670.49904000000004</v>
      </c>
      <c r="J6" s="9" t="s">
        <v>17</v>
      </c>
      <c r="K6" s="10">
        <v>1643.38</v>
      </c>
      <c r="L6" s="9">
        <v>24</v>
      </c>
      <c r="M6" s="11"/>
      <c r="N6" s="12">
        <f t="shared" ref="N6:N7" si="4">+K6*L6</f>
        <v>39441.120000000003</v>
      </c>
    </row>
    <row r="7" spans="1:14" x14ac:dyDescent="0.2">
      <c r="A7" s="7" t="s">
        <v>58</v>
      </c>
      <c r="B7" s="7" t="s">
        <v>58</v>
      </c>
      <c r="C7" s="7" t="s">
        <v>15</v>
      </c>
      <c r="D7" s="8">
        <v>1</v>
      </c>
      <c r="E7" s="9">
        <f t="shared" si="3"/>
        <v>43353.120000000003</v>
      </c>
      <c r="F7" s="9">
        <f t="shared" si="0"/>
        <v>2687.8934400000003</v>
      </c>
      <c r="G7" s="9">
        <f t="shared" si="1"/>
        <v>628.62024000000008</v>
      </c>
      <c r="H7" s="9">
        <v>10608</v>
      </c>
      <c r="I7" s="9">
        <f t="shared" si="2"/>
        <v>737.00304000000006</v>
      </c>
      <c r="J7" s="9" t="s">
        <v>17</v>
      </c>
      <c r="K7" s="10">
        <v>1806.38</v>
      </c>
      <c r="L7" s="9">
        <v>24</v>
      </c>
      <c r="M7" s="11"/>
      <c r="N7" s="12">
        <f t="shared" si="4"/>
        <v>43353.120000000003</v>
      </c>
    </row>
    <row r="8" spans="1:14" x14ac:dyDescent="0.2">
      <c r="A8" s="7" t="s">
        <v>58</v>
      </c>
      <c r="B8" s="7" t="s">
        <v>58</v>
      </c>
      <c r="C8" s="7" t="s">
        <v>15</v>
      </c>
      <c r="D8" s="8" t="s">
        <v>18</v>
      </c>
      <c r="E8" s="9">
        <f>+M8*K8</f>
        <v>6762.6</v>
      </c>
      <c r="F8" s="9">
        <f t="shared" si="0"/>
        <v>419.28120000000001</v>
      </c>
      <c r="G8" s="9">
        <f t="shared" si="1"/>
        <v>98.057700000000011</v>
      </c>
      <c r="H8" s="9">
        <v>0</v>
      </c>
      <c r="I8" s="9">
        <f t="shared" si="2"/>
        <v>114.96420000000002</v>
      </c>
      <c r="J8" s="9"/>
      <c r="K8" s="10">
        <v>15.3</v>
      </c>
      <c r="L8" s="9"/>
      <c r="M8" s="11">
        <v>442</v>
      </c>
      <c r="N8" s="12">
        <f>+K8*M8</f>
        <v>6762.6</v>
      </c>
    </row>
    <row r="9" spans="1:14" x14ac:dyDescent="0.2">
      <c r="A9" s="7" t="s">
        <v>58</v>
      </c>
      <c r="B9" s="7" t="s">
        <v>58</v>
      </c>
      <c r="C9" s="7" t="s">
        <v>15</v>
      </c>
      <c r="D9" s="8" t="s">
        <v>19</v>
      </c>
      <c r="E9" s="9">
        <f t="shared" ref="E9:E15" si="5">+K9*L9</f>
        <v>26011.919999999998</v>
      </c>
      <c r="F9" s="9">
        <f t="shared" si="0"/>
        <v>1612.7390399999999</v>
      </c>
      <c r="G9" s="9">
        <f t="shared" si="1"/>
        <v>377.17284000000001</v>
      </c>
      <c r="H9" s="9">
        <v>6494</v>
      </c>
      <c r="I9" s="9">
        <f t="shared" si="2"/>
        <v>442.20263999999997</v>
      </c>
      <c r="J9" s="9" t="s">
        <v>20</v>
      </c>
      <c r="K9" s="10">
        <v>1083.83</v>
      </c>
      <c r="L9" s="9">
        <v>24</v>
      </c>
      <c r="M9" s="11"/>
      <c r="N9" s="12">
        <f t="shared" ref="N9:N15" si="6">+K9*L9</f>
        <v>26011.919999999998</v>
      </c>
    </row>
    <row r="10" spans="1:14" x14ac:dyDescent="0.2">
      <c r="A10" s="7" t="s">
        <v>58</v>
      </c>
      <c r="B10" s="7" t="s">
        <v>58</v>
      </c>
      <c r="C10" s="7" t="s">
        <v>15</v>
      </c>
      <c r="D10" s="8">
        <v>7</v>
      </c>
      <c r="E10" s="9">
        <f t="shared" si="5"/>
        <v>32561.040000000001</v>
      </c>
      <c r="F10" s="9">
        <f t="shared" si="0"/>
        <v>2018.78448</v>
      </c>
      <c r="G10" s="9">
        <f t="shared" si="1"/>
        <v>472.13508000000002</v>
      </c>
      <c r="H10" s="9">
        <v>0</v>
      </c>
      <c r="I10" s="9">
        <f t="shared" si="2"/>
        <v>553.53768000000002</v>
      </c>
      <c r="J10" s="9"/>
      <c r="K10" s="10">
        <v>1356.71</v>
      </c>
      <c r="L10" s="9">
        <v>24</v>
      </c>
      <c r="M10" s="11"/>
      <c r="N10" s="12">
        <f t="shared" si="6"/>
        <v>32561.040000000001</v>
      </c>
    </row>
    <row r="11" spans="1:14" x14ac:dyDescent="0.2">
      <c r="A11" s="7" t="s">
        <v>58</v>
      </c>
      <c r="B11" s="7" t="s">
        <v>58</v>
      </c>
      <c r="C11" s="7" t="s">
        <v>15</v>
      </c>
      <c r="D11" s="8" t="s">
        <v>21</v>
      </c>
      <c r="E11" s="9">
        <f t="shared" si="5"/>
        <v>27262.560000000001</v>
      </c>
      <c r="F11" s="9">
        <f t="shared" si="0"/>
        <v>1690.27872</v>
      </c>
      <c r="G11" s="9">
        <f t="shared" si="1"/>
        <v>395.30712000000005</v>
      </c>
      <c r="H11" s="9">
        <v>0</v>
      </c>
      <c r="I11" s="9">
        <f t="shared" si="2"/>
        <v>463.46352000000007</v>
      </c>
      <c r="J11" s="9"/>
      <c r="K11" s="10">
        <v>1135.94</v>
      </c>
      <c r="L11" s="9">
        <v>24</v>
      </c>
      <c r="M11" s="11"/>
      <c r="N11" s="12">
        <f t="shared" si="6"/>
        <v>27262.560000000001</v>
      </c>
    </row>
    <row r="12" spans="1:14" x14ac:dyDescent="0.2">
      <c r="A12" s="7" t="s">
        <v>58</v>
      </c>
      <c r="B12" s="7" t="s">
        <v>58</v>
      </c>
      <c r="C12" s="7" t="s">
        <v>15</v>
      </c>
      <c r="D12" s="8" t="s">
        <v>22</v>
      </c>
      <c r="E12" s="9">
        <f t="shared" si="5"/>
        <v>47865.120000000003</v>
      </c>
      <c r="F12" s="9">
        <f t="shared" si="0"/>
        <v>2967.63744</v>
      </c>
      <c r="G12" s="9">
        <f t="shared" si="1"/>
        <v>694.04424000000006</v>
      </c>
      <c r="H12" s="9">
        <v>10962</v>
      </c>
      <c r="I12" s="9">
        <f t="shared" si="2"/>
        <v>813.70704000000012</v>
      </c>
      <c r="J12" s="9" t="s">
        <v>23</v>
      </c>
      <c r="K12" s="10">
        <v>1994.38</v>
      </c>
      <c r="L12" s="9">
        <v>24</v>
      </c>
      <c r="M12" s="11"/>
      <c r="N12" s="12">
        <f t="shared" si="6"/>
        <v>47865.120000000003</v>
      </c>
    </row>
    <row r="13" spans="1:14" x14ac:dyDescent="0.2">
      <c r="A13" s="7" t="s">
        <v>58</v>
      </c>
      <c r="B13" s="7" t="s">
        <v>58</v>
      </c>
      <c r="C13" s="7" t="s">
        <v>15</v>
      </c>
      <c r="D13" s="8" t="s">
        <v>24</v>
      </c>
      <c r="E13" s="9">
        <f t="shared" si="5"/>
        <v>39441.360000000001</v>
      </c>
      <c r="F13" s="9">
        <f t="shared" si="0"/>
        <v>2445.3643200000001</v>
      </c>
      <c r="G13" s="9">
        <f t="shared" si="1"/>
        <v>571.89972</v>
      </c>
      <c r="H13" s="9">
        <v>10962</v>
      </c>
      <c r="I13" s="9">
        <f t="shared" si="2"/>
        <v>670.50312000000008</v>
      </c>
      <c r="J13" s="9" t="s">
        <v>25</v>
      </c>
      <c r="K13" s="10">
        <v>1643.39</v>
      </c>
      <c r="L13" s="9">
        <v>24</v>
      </c>
      <c r="M13" s="11"/>
      <c r="N13" s="12">
        <f t="shared" si="6"/>
        <v>39441.360000000001</v>
      </c>
    </row>
    <row r="14" spans="1:14" x14ac:dyDescent="0.2">
      <c r="A14" s="7" t="s">
        <v>58</v>
      </c>
      <c r="B14" s="7" t="s">
        <v>58</v>
      </c>
      <c r="C14" s="7" t="s">
        <v>15</v>
      </c>
      <c r="D14" s="8" t="s">
        <v>26</v>
      </c>
      <c r="E14" s="9">
        <f t="shared" si="5"/>
        <v>37153.440000000002</v>
      </c>
      <c r="F14" s="9">
        <f t="shared" si="0"/>
        <v>2303.5132800000001</v>
      </c>
      <c r="G14" s="9">
        <f t="shared" si="1"/>
        <v>538.7248800000001</v>
      </c>
      <c r="H14" s="9">
        <v>0</v>
      </c>
      <c r="I14" s="9">
        <f t="shared" si="2"/>
        <v>631.6084800000001</v>
      </c>
      <c r="J14" s="13" t="s">
        <v>60</v>
      </c>
      <c r="K14" s="10">
        <v>1548.06</v>
      </c>
      <c r="L14" s="9">
        <v>24</v>
      </c>
      <c r="M14" s="11"/>
      <c r="N14" s="12">
        <f t="shared" si="6"/>
        <v>37153.440000000002</v>
      </c>
    </row>
    <row r="15" spans="1:14" x14ac:dyDescent="0.2">
      <c r="A15" s="7" t="s">
        <v>58</v>
      </c>
      <c r="B15" s="7" t="s">
        <v>58</v>
      </c>
      <c r="C15" s="7" t="s">
        <v>15</v>
      </c>
      <c r="D15" s="8" t="s">
        <v>27</v>
      </c>
      <c r="E15" s="9">
        <f t="shared" si="5"/>
        <v>19830</v>
      </c>
      <c r="F15" s="9">
        <f t="shared" si="0"/>
        <v>1229.46</v>
      </c>
      <c r="G15" s="9">
        <f t="shared" si="1"/>
        <v>287.53500000000003</v>
      </c>
      <c r="H15" s="9">
        <v>7073</v>
      </c>
      <c r="I15" s="9">
        <f t="shared" si="2"/>
        <v>337.11</v>
      </c>
      <c r="J15" s="9" t="s">
        <v>20</v>
      </c>
      <c r="K15" s="10">
        <v>826.25</v>
      </c>
      <c r="L15" s="9">
        <v>24</v>
      </c>
      <c r="M15" s="11"/>
      <c r="N15" s="12">
        <f t="shared" si="6"/>
        <v>19830</v>
      </c>
    </row>
    <row r="16" spans="1:14" x14ac:dyDescent="0.2">
      <c r="A16" s="7" t="s">
        <v>58</v>
      </c>
      <c r="B16" s="7" t="s">
        <v>58</v>
      </c>
      <c r="C16" s="7" t="s">
        <v>28</v>
      </c>
      <c r="D16" s="8" t="s">
        <v>29</v>
      </c>
      <c r="E16" s="9">
        <f>+M16*K16</f>
        <v>17374.5</v>
      </c>
      <c r="F16" s="9">
        <f t="shared" si="0"/>
        <v>1077.2190000000001</v>
      </c>
      <c r="G16" s="9">
        <f t="shared" si="1"/>
        <v>251.93025</v>
      </c>
      <c r="H16" s="9">
        <v>10962</v>
      </c>
      <c r="I16" s="9">
        <f t="shared" si="2"/>
        <v>295.36650000000003</v>
      </c>
      <c r="J16" s="9" t="s">
        <v>23</v>
      </c>
      <c r="K16" s="10">
        <v>12.87</v>
      </c>
      <c r="L16" s="9"/>
      <c r="M16" s="11">
        <v>1350</v>
      </c>
      <c r="N16" s="12">
        <f>+K16*M16</f>
        <v>17374.5</v>
      </c>
    </row>
    <row r="17" spans="1:14" x14ac:dyDescent="0.2">
      <c r="A17" s="7" t="s">
        <v>58</v>
      </c>
      <c r="B17" s="7" t="s">
        <v>58</v>
      </c>
      <c r="C17" s="7" t="s">
        <v>15</v>
      </c>
      <c r="D17" s="8">
        <v>6</v>
      </c>
      <c r="E17" s="9">
        <f t="shared" ref="E17:E18" si="7">+K17*L17</f>
        <v>39555.120000000003</v>
      </c>
      <c r="F17" s="9">
        <f t="shared" si="0"/>
        <v>2452.4174400000002</v>
      </c>
      <c r="G17" s="9">
        <f t="shared" si="1"/>
        <v>573.54924000000005</v>
      </c>
      <c r="H17" s="9">
        <v>10962</v>
      </c>
      <c r="I17" s="9">
        <f t="shared" si="2"/>
        <v>672.43704000000014</v>
      </c>
      <c r="J17" s="13" t="s">
        <v>61</v>
      </c>
      <c r="K17" s="10">
        <v>1648.13</v>
      </c>
      <c r="L17" s="9">
        <v>24</v>
      </c>
      <c r="M17" s="11"/>
      <c r="N17" s="12">
        <f t="shared" ref="N17:N18" si="8">+K17*L17</f>
        <v>39555.120000000003</v>
      </c>
    </row>
    <row r="18" spans="1:14" x14ac:dyDescent="0.2">
      <c r="A18" s="7" t="s">
        <v>58</v>
      </c>
      <c r="B18" s="7" t="s">
        <v>58</v>
      </c>
      <c r="C18" s="7" t="s">
        <v>15</v>
      </c>
      <c r="D18" s="8" t="s">
        <v>30</v>
      </c>
      <c r="E18" s="9">
        <f t="shared" si="7"/>
        <v>27954.239999999998</v>
      </c>
      <c r="F18" s="9">
        <f t="shared" si="0"/>
        <v>1733.1628799999999</v>
      </c>
      <c r="G18" s="9">
        <f t="shared" si="1"/>
        <v>405.33647999999999</v>
      </c>
      <c r="H18" s="9">
        <v>10962</v>
      </c>
      <c r="I18" s="9">
        <f t="shared" si="2"/>
        <v>475.22208000000001</v>
      </c>
      <c r="J18" s="9" t="s">
        <v>23</v>
      </c>
      <c r="K18" s="10">
        <v>1164.76</v>
      </c>
      <c r="L18" s="9">
        <v>24</v>
      </c>
      <c r="M18" s="11"/>
      <c r="N18" s="12">
        <f t="shared" si="8"/>
        <v>27954.239999999998</v>
      </c>
    </row>
    <row r="19" spans="1:14" x14ac:dyDescent="0.2">
      <c r="A19" s="7" t="s">
        <v>58</v>
      </c>
      <c r="B19" s="7" t="s">
        <v>58</v>
      </c>
      <c r="C19" s="7" t="s">
        <v>31</v>
      </c>
      <c r="D19" s="8" t="s">
        <v>22</v>
      </c>
      <c r="E19" s="9">
        <f>+M19*K19</f>
        <v>10962</v>
      </c>
      <c r="F19" s="9">
        <f t="shared" si="0"/>
        <v>679.64400000000001</v>
      </c>
      <c r="G19" s="9">
        <f t="shared" si="1"/>
        <v>158.94900000000001</v>
      </c>
      <c r="H19" s="9">
        <v>0</v>
      </c>
      <c r="I19" s="9">
        <f t="shared" si="2"/>
        <v>186.35400000000001</v>
      </c>
      <c r="J19" s="9"/>
      <c r="K19" s="10">
        <v>12.18</v>
      </c>
      <c r="L19" s="9"/>
      <c r="M19" s="11">
        <v>900</v>
      </c>
      <c r="N19" s="12">
        <f>+M19*K19</f>
        <v>10962</v>
      </c>
    </row>
    <row r="20" spans="1:14" x14ac:dyDescent="0.2">
      <c r="A20" s="7" t="s">
        <v>58</v>
      </c>
      <c r="B20" s="7" t="s">
        <v>58</v>
      </c>
      <c r="C20" s="7" t="s">
        <v>15</v>
      </c>
      <c r="D20" s="8">
        <v>3</v>
      </c>
      <c r="E20" s="9">
        <f t="shared" ref="E20:E25" si="9">+K20*L20</f>
        <v>53364.959999999999</v>
      </c>
      <c r="F20" s="9">
        <f t="shared" si="0"/>
        <v>3308.62752</v>
      </c>
      <c r="G20" s="9">
        <f t="shared" si="1"/>
        <v>773.79192</v>
      </c>
      <c r="H20" s="9">
        <v>10962</v>
      </c>
      <c r="I20" s="9">
        <f t="shared" si="2"/>
        <v>907.20432000000005</v>
      </c>
      <c r="J20" s="9" t="s">
        <v>23</v>
      </c>
      <c r="K20" s="10">
        <v>2223.54</v>
      </c>
      <c r="L20" s="9">
        <v>24</v>
      </c>
      <c r="M20" s="11"/>
      <c r="N20" s="12">
        <f t="shared" ref="N20:N25" si="10">+K20*L20</f>
        <v>53364.959999999999</v>
      </c>
    </row>
    <row r="21" spans="1:14" x14ac:dyDescent="0.2">
      <c r="A21" s="7" t="s">
        <v>58</v>
      </c>
      <c r="B21" s="7" t="s">
        <v>58</v>
      </c>
      <c r="C21" s="7" t="s">
        <v>15</v>
      </c>
      <c r="D21" s="8" t="s">
        <v>32</v>
      </c>
      <c r="E21" s="9">
        <f t="shared" si="9"/>
        <v>40758.959999999999</v>
      </c>
      <c r="F21" s="9">
        <f t="shared" si="0"/>
        <v>2527.0555199999999</v>
      </c>
      <c r="G21" s="9">
        <f t="shared" si="1"/>
        <v>591.00491999999997</v>
      </c>
      <c r="H21" s="9">
        <v>10962</v>
      </c>
      <c r="I21" s="9">
        <f t="shared" si="2"/>
        <v>692.90232000000003</v>
      </c>
      <c r="J21" s="9" t="s">
        <v>25</v>
      </c>
      <c r="K21" s="10">
        <v>1698.29</v>
      </c>
      <c r="L21" s="9">
        <v>24</v>
      </c>
      <c r="M21" s="11"/>
      <c r="N21" s="12">
        <f t="shared" si="10"/>
        <v>40758.959999999999</v>
      </c>
    </row>
    <row r="22" spans="1:14" x14ac:dyDescent="0.2">
      <c r="A22" s="7" t="s">
        <v>58</v>
      </c>
      <c r="B22" s="7" t="s">
        <v>58</v>
      </c>
      <c r="C22" s="7" t="s">
        <v>15</v>
      </c>
      <c r="D22" s="8">
        <v>8</v>
      </c>
      <c r="E22" s="9">
        <f t="shared" si="9"/>
        <v>42833.04</v>
      </c>
      <c r="F22" s="9">
        <f t="shared" si="0"/>
        <v>2655.6484799999998</v>
      </c>
      <c r="G22" s="9">
        <f t="shared" si="1"/>
        <v>621.07908000000009</v>
      </c>
      <c r="H22" s="9">
        <v>354</v>
      </c>
      <c r="I22" s="9">
        <f t="shared" si="2"/>
        <v>728.16168000000005</v>
      </c>
      <c r="J22" s="9" t="s">
        <v>33</v>
      </c>
      <c r="K22" s="10">
        <v>1784.71</v>
      </c>
      <c r="L22" s="9">
        <v>24</v>
      </c>
      <c r="M22" s="11"/>
      <c r="N22" s="12">
        <f t="shared" si="10"/>
        <v>42833.04</v>
      </c>
    </row>
    <row r="23" spans="1:14" x14ac:dyDescent="0.2">
      <c r="A23" s="7" t="s">
        <v>58</v>
      </c>
      <c r="B23" s="7" t="s">
        <v>58</v>
      </c>
      <c r="C23" s="7" t="s">
        <v>15</v>
      </c>
      <c r="D23" s="8">
        <v>2</v>
      </c>
      <c r="E23" s="9">
        <f t="shared" si="9"/>
        <v>54365.04</v>
      </c>
      <c r="F23" s="9">
        <f t="shared" si="0"/>
        <v>3370.6324800000002</v>
      </c>
      <c r="G23" s="9">
        <f t="shared" si="1"/>
        <v>788.29308000000003</v>
      </c>
      <c r="H23" s="9">
        <v>10962</v>
      </c>
      <c r="I23" s="9">
        <f t="shared" si="2"/>
        <v>924.20568000000003</v>
      </c>
      <c r="J23" s="9" t="s">
        <v>23</v>
      </c>
      <c r="K23" s="10">
        <v>2265.21</v>
      </c>
      <c r="L23" s="9">
        <v>24</v>
      </c>
      <c r="M23" s="11"/>
      <c r="N23" s="12">
        <f t="shared" si="10"/>
        <v>54365.04</v>
      </c>
    </row>
    <row r="24" spans="1:14" x14ac:dyDescent="0.2">
      <c r="A24" s="7" t="s">
        <v>58</v>
      </c>
      <c r="B24" s="7" t="s">
        <v>58</v>
      </c>
      <c r="C24" s="7" t="s">
        <v>15</v>
      </c>
      <c r="D24" s="8">
        <v>7</v>
      </c>
      <c r="E24" s="9">
        <f t="shared" si="9"/>
        <v>38961.120000000003</v>
      </c>
      <c r="F24" s="9">
        <f t="shared" si="0"/>
        <v>2415.5894400000002</v>
      </c>
      <c r="G24" s="9">
        <f t="shared" si="1"/>
        <v>564.93624000000011</v>
      </c>
      <c r="H24" s="9">
        <v>10962</v>
      </c>
      <c r="I24" s="9">
        <f t="shared" si="2"/>
        <v>662.33904000000007</v>
      </c>
      <c r="J24" s="9" t="s">
        <v>25</v>
      </c>
      <c r="K24" s="10">
        <v>1623.38</v>
      </c>
      <c r="L24" s="9">
        <v>24</v>
      </c>
      <c r="M24" s="11"/>
      <c r="N24" s="12">
        <f t="shared" si="10"/>
        <v>38961.120000000003</v>
      </c>
    </row>
    <row r="25" spans="1:14" x14ac:dyDescent="0.2">
      <c r="A25" s="7" t="s">
        <v>58</v>
      </c>
      <c r="B25" s="7" t="s">
        <v>58</v>
      </c>
      <c r="C25" s="7" t="s">
        <v>15</v>
      </c>
      <c r="D25" s="8" t="s">
        <v>34</v>
      </c>
      <c r="E25" s="9">
        <f t="shared" si="9"/>
        <v>34050</v>
      </c>
      <c r="F25" s="9">
        <f t="shared" si="0"/>
        <v>2111.1</v>
      </c>
      <c r="G25" s="9">
        <f t="shared" si="1"/>
        <v>493.72500000000002</v>
      </c>
      <c r="H25" s="9">
        <v>10962</v>
      </c>
      <c r="I25" s="9">
        <f t="shared" si="2"/>
        <v>578.85</v>
      </c>
      <c r="J25" s="9" t="s">
        <v>23</v>
      </c>
      <c r="K25" s="10">
        <v>1418.75</v>
      </c>
      <c r="L25" s="9">
        <v>24</v>
      </c>
      <c r="M25" s="11"/>
      <c r="N25" s="12">
        <f t="shared" si="10"/>
        <v>34050</v>
      </c>
    </row>
    <row r="26" spans="1:14" x14ac:dyDescent="0.2">
      <c r="A26" s="7" t="s">
        <v>58</v>
      </c>
      <c r="B26" s="7" t="s">
        <v>58</v>
      </c>
      <c r="C26" s="7" t="s">
        <v>28</v>
      </c>
      <c r="D26" s="8" t="s">
        <v>35</v>
      </c>
      <c r="E26" s="9">
        <f>+M26*K26</f>
        <v>17887.5</v>
      </c>
      <c r="F26" s="9">
        <f t="shared" si="0"/>
        <v>1109.0250000000001</v>
      </c>
      <c r="G26" s="9">
        <f t="shared" si="1"/>
        <v>259.36875000000003</v>
      </c>
      <c r="H26" s="9">
        <v>10962</v>
      </c>
      <c r="I26" s="9">
        <f t="shared" si="2"/>
        <v>304.08750000000003</v>
      </c>
      <c r="J26" s="9" t="s">
        <v>23</v>
      </c>
      <c r="K26" s="10">
        <v>13.25</v>
      </c>
      <c r="L26" s="9"/>
      <c r="M26" s="11">
        <v>1350</v>
      </c>
      <c r="N26" s="12">
        <f>+M26*K26</f>
        <v>17887.5</v>
      </c>
    </row>
    <row r="27" spans="1:14" x14ac:dyDescent="0.2">
      <c r="A27" s="7" t="s">
        <v>58</v>
      </c>
      <c r="B27" s="7" t="s">
        <v>58</v>
      </c>
      <c r="C27" s="7" t="s">
        <v>15</v>
      </c>
      <c r="D27" s="8" t="s">
        <v>36</v>
      </c>
      <c r="E27" s="9">
        <f>+K27*L27</f>
        <v>28723.919999999998</v>
      </c>
      <c r="F27" s="9">
        <f t="shared" si="0"/>
        <v>1780.8830399999999</v>
      </c>
      <c r="G27" s="9">
        <f t="shared" si="1"/>
        <v>416.49684000000002</v>
      </c>
      <c r="H27" s="9">
        <v>0</v>
      </c>
      <c r="I27" s="9">
        <f t="shared" si="2"/>
        <v>488.30664000000002</v>
      </c>
      <c r="J27" s="9"/>
      <c r="K27" s="10">
        <v>1196.83</v>
      </c>
      <c r="L27" s="9">
        <v>24</v>
      </c>
      <c r="M27" s="11"/>
      <c r="N27" s="12">
        <f>+K27*L27</f>
        <v>28723.919999999998</v>
      </c>
    </row>
    <row r="28" spans="1:14" x14ac:dyDescent="0.2">
      <c r="A28" s="7" t="s">
        <v>58</v>
      </c>
      <c r="B28" s="7" t="s">
        <v>58</v>
      </c>
      <c r="C28" s="7" t="s">
        <v>28</v>
      </c>
      <c r="D28" s="8">
        <v>1</v>
      </c>
      <c r="E28" s="9">
        <f>+M28*K28</f>
        <v>9028.7999999999993</v>
      </c>
      <c r="F28" s="9">
        <f t="shared" si="0"/>
        <v>559.78559999999993</v>
      </c>
      <c r="G28" s="9">
        <f t="shared" si="1"/>
        <v>130.91759999999999</v>
      </c>
      <c r="H28" s="9">
        <v>10962</v>
      </c>
      <c r="I28" s="9">
        <f t="shared" si="2"/>
        <v>153.4896</v>
      </c>
      <c r="J28" s="9" t="s">
        <v>23</v>
      </c>
      <c r="K28" s="10">
        <v>12.54</v>
      </c>
      <c r="L28" s="9"/>
      <c r="M28" s="11">
        <v>720</v>
      </c>
      <c r="N28" s="12">
        <f>+M28*K28</f>
        <v>9028.7999999999993</v>
      </c>
    </row>
    <row r="29" spans="1:14" x14ac:dyDescent="0.2">
      <c r="A29" s="7" t="s">
        <v>58</v>
      </c>
      <c r="B29" s="7" t="s">
        <v>58</v>
      </c>
      <c r="C29" s="7" t="s">
        <v>15</v>
      </c>
      <c r="D29" s="8">
        <v>8</v>
      </c>
      <c r="E29" s="9">
        <f t="shared" ref="E29:E31" si="11">+K29*L29</f>
        <v>59578.080000000002</v>
      </c>
      <c r="F29" s="9">
        <f t="shared" si="0"/>
        <v>3693.84096</v>
      </c>
      <c r="G29" s="9">
        <f t="shared" si="1"/>
        <v>863.88216000000011</v>
      </c>
      <c r="H29" s="9">
        <v>10962</v>
      </c>
      <c r="I29" s="9">
        <f t="shared" si="2"/>
        <v>1012.8273600000001</v>
      </c>
      <c r="J29" s="9" t="s">
        <v>23</v>
      </c>
      <c r="K29" s="10">
        <v>2482.42</v>
      </c>
      <c r="L29" s="9">
        <v>24</v>
      </c>
      <c r="M29" s="11"/>
      <c r="N29" s="12">
        <f t="shared" ref="N29:N31" si="12">+K29*L29</f>
        <v>59578.080000000002</v>
      </c>
    </row>
    <row r="30" spans="1:14" x14ac:dyDescent="0.2">
      <c r="A30" s="7" t="s">
        <v>58</v>
      </c>
      <c r="B30" s="7" t="s">
        <v>58</v>
      </c>
      <c r="C30" s="7" t="s">
        <v>15</v>
      </c>
      <c r="D30" s="8">
        <v>6</v>
      </c>
      <c r="E30" s="9">
        <f t="shared" si="11"/>
        <v>38961.120000000003</v>
      </c>
      <c r="F30" s="9">
        <f t="shared" si="0"/>
        <v>2415.5894400000002</v>
      </c>
      <c r="G30" s="9">
        <f t="shared" si="1"/>
        <v>564.93624000000011</v>
      </c>
      <c r="H30" s="9">
        <v>10962</v>
      </c>
      <c r="I30" s="9">
        <f t="shared" si="2"/>
        <v>662.33904000000007</v>
      </c>
      <c r="J30" s="9" t="s">
        <v>23</v>
      </c>
      <c r="K30" s="10">
        <v>1623.38</v>
      </c>
      <c r="L30" s="9">
        <v>24</v>
      </c>
      <c r="M30" s="11"/>
      <c r="N30" s="12">
        <f t="shared" si="12"/>
        <v>38961.120000000003</v>
      </c>
    </row>
    <row r="31" spans="1:14" x14ac:dyDescent="0.2">
      <c r="A31" s="7" t="s">
        <v>58</v>
      </c>
      <c r="B31" s="7" t="s">
        <v>58</v>
      </c>
      <c r="C31" s="7" t="s">
        <v>37</v>
      </c>
      <c r="D31" s="8" t="s">
        <v>37</v>
      </c>
      <c r="E31" s="9">
        <f t="shared" si="11"/>
        <v>35760</v>
      </c>
      <c r="F31" s="9">
        <f t="shared" si="0"/>
        <v>2217.12</v>
      </c>
      <c r="G31" s="9">
        <f t="shared" si="1"/>
        <v>518.52</v>
      </c>
      <c r="H31" s="9">
        <v>10962</v>
      </c>
      <c r="I31" s="9">
        <f t="shared" si="2"/>
        <v>607.92000000000007</v>
      </c>
      <c r="J31" s="9" t="s">
        <v>23</v>
      </c>
      <c r="K31" s="10">
        <v>1490</v>
      </c>
      <c r="L31" s="9">
        <v>24</v>
      </c>
      <c r="M31" s="11"/>
      <c r="N31" s="12">
        <f t="shared" si="12"/>
        <v>35760</v>
      </c>
    </row>
    <row r="32" spans="1:14" x14ac:dyDescent="0.2">
      <c r="A32" s="7" t="s">
        <v>58</v>
      </c>
      <c r="B32" s="7" t="s">
        <v>58</v>
      </c>
      <c r="C32" s="7" t="s">
        <v>38</v>
      </c>
      <c r="D32" s="8" t="s">
        <v>38</v>
      </c>
      <c r="E32" s="9">
        <f t="shared" ref="E32:E39" si="13">+M32*K32</f>
        <v>41210.400000000001</v>
      </c>
      <c r="F32" s="9">
        <f t="shared" si="0"/>
        <v>2555.0448000000001</v>
      </c>
      <c r="G32" s="9">
        <f t="shared" si="1"/>
        <v>597.55080000000009</v>
      </c>
      <c r="H32" s="9">
        <v>10608</v>
      </c>
      <c r="I32" s="9">
        <f t="shared" si="2"/>
        <v>700.57680000000005</v>
      </c>
      <c r="J32" s="9" t="s">
        <v>17</v>
      </c>
      <c r="K32" s="10">
        <v>31.22</v>
      </c>
      <c r="L32" s="9"/>
      <c r="M32" s="11">
        <v>1320</v>
      </c>
      <c r="N32" s="12">
        <f t="shared" ref="N32:N38" si="14">+M32*K32</f>
        <v>41210.400000000001</v>
      </c>
    </row>
    <row r="33" spans="1:14" x14ac:dyDescent="0.2">
      <c r="A33" s="7" t="s">
        <v>58</v>
      </c>
      <c r="B33" s="7" t="s">
        <v>58</v>
      </c>
      <c r="C33" s="14" t="s">
        <v>39</v>
      </c>
      <c r="D33" s="15" t="s">
        <v>39</v>
      </c>
      <c r="E33" s="9">
        <f t="shared" si="13"/>
        <v>16320.48</v>
      </c>
      <c r="F33" s="16">
        <f t="shared" si="0"/>
        <v>1011.8697599999999</v>
      </c>
      <c r="G33" s="16">
        <f t="shared" si="1"/>
        <v>236.64696000000001</v>
      </c>
      <c r="H33" s="16">
        <v>0</v>
      </c>
      <c r="I33" s="16">
        <f t="shared" si="2"/>
        <v>277.44816000000003</v>
      </c>
      <c r="J33" s="16"/>
      <c r="K33" s="17">
        <v>22.48</v>
      </c>
      <c r="L33" s="16"/>
      <c r="M33" s="18">
        <v>726</v>
      </c>
      <c r="N33" s="19">
        <f t="shared" si="14"/>
        <v>16320.48</v>
      </c>
    </row>
    <row r="34" spans="1:14" x14ac:dyDescent="0.2">
      <c r="A34" s="7" t="s">
        <v>58</v>
      </c>
      <c r="B34" s="7" t="s">
        <v>58</v>
      </c>
      <c r="C34" s="7" t="s">
        <v>39</v>
      </c>
      <c r="D34" s="8" t="s">
        <v>39</v>
      </c>
      <c r="E34" s="9">
        <f t="shared" si="13"/>
        <v>9875.25</v>
      </c>
      <c r="F34" s="9">
        <f t="shared" si="0"/>
        <v>612.26549999999997</v>
      </c>
      <c r="G34" s="9">
        <f t="shared" si="1"/>
        <v>143.191125</v>
      </c>
      <c r="H34" s="9">
        <v>0</v>
      </c>
      <c r="I34" s="9">
        <f t="shared" si="2"/>
        <v>167.87925000000001</v>
      </c>
      <c r="J34" s="9"/>
      <c r="K34" s="10">
        <v>18.809999999999999</v>
      </c>
      <c r="L34" s="9"/>
      <c r="M34" s="11">
        <v>525</v>
      </c>
      <c r="N34" s="12">
        <f t="shared" si="14"/>
        <v>9875.25</v>
      </c>
    </row>
    <row r="35" spans="1:14" x14ac:dyDescent="0.2">
      <c r="A35" s="7" t="s">
        <v>58</v>
      </c>
      <c r="B35" s="7" t="s">
        <v>58</v>
      </c>
      <c r="C35" s="7" t="s">
        <v>39</v>
      </c>
      <c r="D35" s="8" t="s">
        <v>39</v>
      </c>
      <c r="E35" s="9">
        <f t="shared" si="13"/>
        <v>12815.25</v>
      </c>
      <c r="F35" s="9">
        <f t="shared" si="0"/>
        <v>794.54549999999995</v>
      </c>
      <c r="G35" s="9">
        <f t="shared" si="1"/>
        <v>185.82112500000002</v>
      </c>
      <c r="H35" s="9">
        <v>0</v>
      </c>
      <c r="I35" s="9">
        <f t="shared" si="2"/>
        <v>217.85925</v>
      </c>
      <c r="J35" s="9"/>
      <c r="K35" s="10">
        <v>24.41</v>
      </c>
      <c r="L35" s="9"/>
      <c r="M35" s="11">
        <v>525</v>
      </c>
      <c r="N35" s="12">
        <f t="shared" si="14"/>
        <v>12815.25</v>
      </c>
    </row>
    <row r="36" spans="1:14" x14ac:dyDescent="0.2">
      <c r="A36" s="7" t="s">
        <v>58</v>
      </c>
      <c r="B36" s="7" t="s">
        <v>58</v>
      </c>
      <c r="C36" s="7" t="s">
        <v>40</v>
      </c>
      <c r="D36" s="8" t="s">
        <v>41</v>
      </c>
      <c r="E36" s="9">
        <f t="shared" si="13"/>
        <v>22437</v>
      </c>
      <c r="F36" s="9">
        <f t="shared" si="0"/>
        <v>1391.0940000000001</v>
      </c>
      <c r="G36" s="9">
        <f t="shared" si="1"/>
        <v>325.3365</v>
      </c>
      <c r="H36" s="9">
        <v>10962</v>
      </c>
      <c r="I36" s="9">
        <f t="shared" si="2"/>
        <v>381.42900000000003</v>
      </c>
      <c r="J36" s="9" t="s">
        <v>23</v>
      </c>
      <c r="K36" s="10">
        <v>16.62</v>
      </c>
      <c r="L36" s="9"/>
      <c r="M36" s="11">
        <v>1350</v>
      </c>
      <c r="N36" s="12">
        <f t="shared" si="14"/>
        <v>22437</v>
      </c>
    </row>
    <row r="37" spans="1:14" x14ac:dyDescent="0.2">
      <c r="A37" s="7" t="s">
        <v>58</v>
      </c>
      <c r="B37" s="7" t="s">
        <v>58</v>
      </c>
      <c r="C37" s="7" t="s">
        <v>40</v>
      </c>
      <c r="D37" s="8" t="s">
        <v>41</v>
      </c>
      <c r="E37" s="9">
        <f t="shared" si="13"/>
        <v>26601.45</v>
      </c>
      <c r="F37" s="9">
        <f t="shared" si="0"/>
        <v>1649.2899</v>
      </c>
      <c r="G37" s="9">
        <f t="shared" si="1"/>
        <v>385.72102500000005</v>
      </c>
      <c r="H37" s="9">
        <v>10608</v>
      </c>
      <c r="I37" s="9">
        <f t="shared" si="2"/>
        <v>452.22465000000005</v>
      </c>
      <c r="J37" s="9" t="s">
        <v>17</v>
      </c>
      <c r="K37" s="10">
        <v>16.27</v>
      </c>
      <c r="L37" s="9"/>
      <c r="M37" s="11">
        <v>1635</v>
      </c>
      <c r="N37" s="12">
        <f t="shared" si="14"/>
        <v>26601.45</v>
      </c>
    </row>
    <row r="38" spans="1:14" x14ac:dyDescent="0.2">
      <c r="A38" s="7" t="s">
        <v>58</v>
      </c>
      <c r="B38" s="7" t="s">
        <v>58</v>
      </c>
      <c r="C38" s="7" t="s">
        <v>40</v>
      </c>
      <c r="D38" s="8" t="s">
        <v>41</v>
      </c>
      <c r="E38" s="9">
        <f t="shared" si="13"/>
        <v>28182.6</v>
      </c>
      <c r="F38" s="9">
        <f t="shared" si="0"/>
        <v>1747.3211999999999</v>
      </c>
      <c r="G38" s="9">
        <f t="shared" si="1"/>
        <v>408.64769999999999</v>
      </c>
      <c r="H38" s="9">
        <v>0</v>
      </c>
      <c r="I38" s="9">
        <f t="shared" si="2"/>
        <v>479.10419999999999</v>
      </c>
      <c r="J38" s="9"/>
      <c r="K38" s="10">
        <v>22.95</v>
      </c>
      <c r="L38" s="9"/>
      <c r="M38" s="11">
        <v>1228</v>
      </c>
      <c r="N38" s="12">
        <f t="shared" si="14"/>
        <v>28182.6</v>
      </c>
    </row>
    <row r="39" spans="1:14" x14ac:dyDescent="0.2">
      <c r="A39" s="7" t="s">
        <v>58</v>
      </c>
      <c r="B39" s="7" t="s">
        <v>58</v>
      </c>
      <c r="C39" s="7" t="s">
        <v>40</v>
      </c>
      <c r="D39" s="8" t="s">
        <v>41</v>
      </c>
      <c r="E39" s="9">
        <f t="shared" si="13"/>
        <v>10094.699999999999</v>
      </c>
      <c r="F39" s="9"/>
      <c r="G39" s="9"/>
      <c r="H39" s="9"/>
      <c r="I39" s="9"/>
      <c r="J39" s="9"/>
      <c r="K39" s="10">
        <v>12.54</v>
      </c>
      <c r="L39" s="9"/>
      <c r="M39" s="11">
        <v>805</v>
      </c>
      <c r="N39" s="12">
        <f>+K39*M39</f>
        <v>10094.699999999999</v>
      </c>
    </row>
    <row r="40" spans="1:14" x14ac:dyDescent="0.2">
      <c r="A40" s="7" t="s">
        <v>58</v>
      </c>
      <c r="B40" s="7" t="s">
        <v>58</v>
      </c>
      <c r="C40" s="7" t="s">
        <v>40</v>
      </c>
      <c r="D40" s="8" t="s">
        <v>41</v>
      </c>
      <c r="E40" s="9">
        <f>+K40*L40</f>
        <v>70557.119999999995</v>
      </c>
      <c r="F40" s="9">
        <f t="shared" si="0"/>
        <v>4374.54144</v>
      </c>
      <c r="G40" s="9">
        <f t="shared" si="1"/>
        <v>1023.0782399999999</v>
      </c>
      <c r="H40" s="9">
        <v>10962</v>
      </c>
      <c r="I40" s="9">
        <f t="shared" si="2"/>
        <v>1199.4710399999999</v>
      </c>
      <c r="J40" s="9" t="s">
        <v>23</v>
      </c>
      <c r="K40" s="10">
        <v>2939.88</v>
      </c>
      <c r="L40" s="9">
        <v>24</v>
      </c>
      <c r="M40" s="11"/>
      <c r="N40" s="12">
        <f>+K40*L40</f>
        <v>70557.119999999995</v>
      </c>
    </row>
    <row r="41" spans="1:14" x14ac:dyDescent="0.2">
      <c r="A41" s="7" t="s">
        <v>58</v>
      </c>
      <c r="B41" s="7" t="s">
        <v>58</v>
      </c>
      <c r="C41" s="14" t="s">
        <v>42</v>
      </c>
      <c r="D41" s="15" t="s">
        <v>42</v>
      </c>
      <c r="E41" s="9">
        <f t="shared" ref="E41:E44" si="15">+M41*K41</f>
        <v>9083.1</v>
      </c>
      <c r="F41" s="16">
        <f t="shared" si="0"/>
        <v>563.15219999999999</v>
      </c>
      <c r="G41" s="16">
        <f t="shared" si="1"/>
        <v>131.70495000000003</v>
      </c>
      <c r="H41" s="16">
        <v>0</v>
      </c>
      <c r="I41" s="16">
        <f t="shared" si="2"/>
        <v>154.41270000000003</v>
      </c>
      <c r="J41" s="16"/>
      <c r="K41" s="17">
        <v>13.26</v>
      </c>
      <c r="L41" s="16"/>
      <c r="M41" s="18">
        <v>685</v>
      </c>
      <c r="N41" s="19">
        <f>+M41*K41</f>
        <v>9083.1</v>
      </c>
    </row>
    <row r="42" spans="1:14" x14ac:dyDescent="0.2">
      <c r="A42" s="7" t="s">
        <v>58</v>
      </c>
      <c r="B42" s="7" t="s">
        <v>58</v>
      </c>
      <c r="C42" s="14" t="s">
        <v>42</v>
      </c>
      <c r="D42" s="15" t="s">
        <v>42</v>
      </c>
      <c r="E42" s="9">
        <f t="shared" si="15"/>
        <v>5499</v>
      </c>
      <c r="F42" s="16">
        <f t="shared" si="0"/>
        <v>340.93799999999999</v>
      </c>
      <c r="G42" s="16">
        <f t="shared" si="1"/>
        <v>79.735500000000002</v>
      </c>
      <c r="H42" s="16">
        <v>0</v>
      </c>
      <c r="I42" s="16">
        <f t="shared" si="2"/>
        <v>93.483000000000004</v>
      </c>
      <c r="J42" s="16"/>
      <c r="K42" s="17">
        <v>9</v>
      </c>
      <c r="L42" s="16"/>
      <c r="M42" s="18">
        <v>611</v>
      </c>
      <c r="N42" s="19">
        <f>+M42*K42</f>
        <v>5499</v>
      </c>
    </row>
    <row r="43" spans="1:14" x14ac:dyDescent="0.2">
      <c r="A43" s="7" t="s">
        <v>58</v>
      </c>
      <c r="B43" s="7" t="s">
        <v>58</v>
      </c>
      <c r="C43" s="14" t="s">
        <v>42</v>
      </c>
      <c r="D43" s="15" t="s">
        <v>42</v>
      </c>
      <c r="E43" s="9">
        <f t="shared" si="15"/>
        <v>2799</v>
      </c>
      <c r="F43" s="16">
        <f t="shared" si="0"/>
        <v>173.53800000000001</v>
      </c>
      <c r="G43" s="16">
        <f t="shared" si="1"/>
        <v>40.585500000000003</v>
      </c>
      <c r="H43" s="16">
        <v>0</v>
      </c>
      <c r="I43" s="16">
        <f t="shared" si="2"/>
        <v>47.583000000000006</v>
      </c>
      <c r="J43" s="16"/>
      <c r="K43" s="17">
        <v>9</v>
      </c>
      <c r="L43" s="16"/>
      <c r="M43" s="18">
        <v>311</v>
      </c>
      <c r="N43" s="19">
        <f>+M43*K43</f>
        <v>2799</v>
      </c>
    </row>
    <row r="44" spans="1:14" x14ac:dyDescent="0.2">
      <c r="A44" s="7" t="s">
        <v>58</v>
      </c>
      <c r="B44" s="7" t="s">
        <v>58</v>
      </c>
      <c r="C44" s="7" t="s">
        <v>43</v>
      </c>
      <c r="D44" s="8" t="s">
        <v>44</v>
      </c>
      <c r="E44" s="9">
        <f t="shared" si="15"/>
        <v>24597</v>
      </c>
      <c r="F44" s="9">
        <f t="shared" si="0"/>
        <v>1525.0139999999999</v>
      </c>
      <c r="G44" s="9">
        <f t="shared" si="1"/>
        <v>356.65649999999999</v>
      </c>
      <c r="H44" s="9">
        <v>10608</v>
      </c>
      <c r="I44" s="9">
        <f t="shared" si="2"/>
        <v>418.14900000000006</v>
      </c>
      <c r="J44" s="9" t="s">
        <v>17</v>
      </c>
      <c r="K44" s="10">
        <v>18.22</v>
      </c>
      <c r="L44" s="9"/>
      <c r="M44" s="11">
        <v>1350</v>
      </c>
      <c r="N44" s="12">
        <f>+M44*K44</f>
        <v>24597</v>
      </c>
    </row>
    <row r="45" spans="1:14" x14ac:dyDescent="0.2">
      <c r="A45" s="7" t="s">
        <v>58</v>
      </c>
      <c r="B45" s="7" t="s">
        <v>58</v>
      </c>
      <c r="C45" s="7" t="s">
        <v>43</v>
      </c>
      <c r="D45" s="8" t="s">
        <v>43</v>
      </c>
      <c r="E45" s="9">
        <f>+K45*L45</f>
        <v>15654.96</v>
      </c>
      <c r="F45" s="9">
        <f t="shared" si="0"/>
        <v>970.60751999999991</v>
      </c>
      <c r="G45" s="9">
        <f t="shared" si="1"/>
        <v>226.99691999999999</v>
      </c>
      <c r="H45" s="9">
        <v>10608</v>
      </c>
      <c r="I45" s="9">
        <f t="shared" si="2"/>
        <v>266.13432</v>
      </c>
      <c r="J45" s="9" t="s">
        <v>17</v>
      </c>
      <c r="K45" s="10">
        <v>1304.58</v>
      </c>
      <c r="L45" s="9">
        <f>24/2</f>
        <v>12</v>
      </c>
      <c r="M45" s="11"/>
      <c r="N45" s="12">
        <f>+K45*L45</f>
        <v>15654.96</v>
      </c>
    </row>
    <row r="46" spans="1:14" x14ac:dyDescent="0.2">
      <c r="A46" s="7"/>
      <c r="B46" s="7"/>
      <c r="C46" s="7"/>
      <c r="D46" s="8"/>
      <c r="E46" s="9"/>
      <c r="F46" s="9"/>
      <c r="G46" s="9"/>
      <c r="H46" s="9"/>
      <c r="I46" s="9"/>
      <c r="J46" s="9"/>
      <c r="K46" s="10"/>
      <c r="L46" s="9"/>
      <c r="M46" s="11"/>
      <c r="N46" s="12"/>
    </row>
    <row r="47" spans="1:14" x14ac:dyDescent="0.2">
      <c r="A47" s="7"/>
      <c r="B47" s="7"/>
      <c r="C47" s="7" t="s">
        <v>45</v>
      </c>
      <c r="D47" s="8"/>
      <c r="E47" s="9">
        <f>SUM(E5:E45)</f>
        <v>1204969.1100000003</v>
      </c>
      <c r="F47" s="20">
        <f>SUM(F5:F45)</f>
        <v>74082.213420000015</v>
      </c>
      <c r="G47" s="20">
        <f>SUM(G5:G45)</f>
        <v>17325.678945000007</v>
      </c>
      <c r="H47" s="20">
        <f>SUM(H5:H45)</f>
        <v>274531</v>
      </c>
      <c r="I47" s="20">
        <f>SUM(I5:I45)</f>
        <v>20312.86497000001</v>
      </c>
      <c r="J47" s="9"/>
      <c r="K47" s="10"/>
      <c r="L47" s="9"/>
      <c r="M47" s="11"/>
      <c r="N47" s="9">
        <f>SUM(N5:N45)</f>
        <v>1204969.1100000003</v>
      </c>
    </row>
    <row r="48" spans="1:14" x14ac:dyDescent="0.2">
      <c r="E48" s="22"/>
      <c r="F48" s="23" t="s">
        <v>46</v>
      </c>
      <c r="G48" s="23" t="s">
        <v>46</v>
      </c>
      <c r="H48" s="23" t="s">
        <v>47</v>
      </c>
      <c r="I48" s="23" t="s">
        <v>48</v>
      </c>
      <c r="J48" s="22"/>
      <c r="K48" s="22"/>
      <c r="L48" s="22"/>
    </row>
    <row r="49" spans="3:12" x14ac:dyDescent="0.2">
      <c r="C49" s="2" t="s">
        <v>49</v>
      </c>
      <c r="D49" s="23" t="s">
        <v>50</v>
      </c>
      <c r="E49" s="24">
        <f>SUM(E5:E31)</f>
        <v>909241.80000000016</v>
      </c>
      <c r="G49" s="22"/>
      <c r="H49" s="22"/>
      <c r="I49" s="22"/>
      <c r="J49" s="22"/>
      <c r="K49" s="22"/>
      <c r="L49" s="22"/>
    </row>
    <row r="50" spans="3:12" x14ac:dyDescent="0.2">
      <c r="C50" s="2" t="s">
        <v>51</v>
      </c>
      <c r="D50" s="23" t="s">
        <v>52</v>
      </c>
      <c r="E50" s="24">
        <f>SUM(E33:E35)</f>
        <v>39010.979999999996</v>
      </c>
      <c r="G50" s="22"/>
      <c r="H50" s="22"/>
      <c r="I50" s="22"/>
      <c r="J50" s="25"/>
      <c r="K50" s="22"/>
      <c r="L50" s="22"/>
    </row>
    <row r="51" spans="3:12" x14ac:dyDescent="0.2">
      <c r="C51" s="2" t="s">
        <v>53</v>
      </c>
      <c r="D51" s="23" t="s">
        <v>54</v>
      </c>
      <c r="E51" s="24">
        <f>SUM(E36:E40)</f>
        <v>157872.87</v>
      </c>
      <c r="G51" s="22"/>
      <c r="H51" s="22"/>
      <c r="I51" s="22"/>
      <c r="J51" s="22"/>
      <c r="K51" s="22"/>
      <c r="L51" s="22"/>
    </row>
    <row r="52" spans="3:12" x14ac:dyDescent="0.2">
      <c r="C52" s="2" t="s">
        <v>42</v>
      </c>
      <c r="D52" s="23" t="s">
        <v>55</v>
      </c>
      <c r="E52" s="24">
        <f>SUM(E41:E43)</f>
        <v>17381.099999999999</v>
      </c>
      <c r="G52" s="22"/>
      <c r="H52" s="22"/>
      <c r="I52" s="22"/>
      <c r="J52" s="22"/>
      <c r="K52" s="22"/>
      <c r="L52" s="22"/>
    </row>
    <row r="53" spans="3:12" x14ac:dyDescent="0.2">
      <c r="C53" s="2" t="s">
        <v>43</v>
      </c>
      <c r="D53" s="23" t="s">
        <v>56</v>
      </c>
      <c r="E53" s="24">
        <f>+E44+E45</f>
        <v>40251.96</v>
      </c>
      <c r="G53" s="22"/>
      <c r="H53" s="22"/>
      <c r="I53" s="22"/>
      <c r="J53" s="25"/>
      <c r="K53" s="22"/>
      <c r="L53" s="22"/>
    </row>
    <row r="54" spans="3:12" x14ac:dyDescent="0.2">
      <c r="C54" s="2" t="s">
        <v>38</v>
      </c>
      <c r="D54" s="23" t="s">
        <v>57</v>
      </c>
      <c r="E54" s="24">
        <f>+E32</f>
        <v>41210.400000000001</v>
      </c>
      <c r="G54" s="22"/>
      <c r="H54" s="22"/>
      <c r="I54" s="22"/>
      <c r="J54" s="22"/>
      <c r="K54" s="22"/>
      <c r="L54" s="22"/>
    </row>
    <row r="55" spans="3:12" x14ac:dyDescent="0.2">
      <c r="E55" s="22"/>
      <c r="F55" s="22"/>
      <c r="G55" s="22"/>
      <c r="H55" s="22"/>
      <c r="I55" s="22"/>
      <c r="J55" s="22"/>
      <c r="K55" s="22"/>
      <c r="L55" s="22"/>
    </row>
    <row r="56" spans="3:12" ht="12.75" thickBot="1" x14ac:dyDescent="0.25">
      <c r="C56" s="2" t="s">
        <v>45</v>
      </c>
      <c r="E56" s="26">
        <f>SUM(E49:E54)</f>
        <v>1204969.1100000001</v>
      </c>
      <c r="F56" s="22"/>
      <c r="G56" s="22"/>
      <c r="H56" s="22"/>
      <c r="I56" s="22"/>
      <c r="J56" s="22"/>
      <c r="K56" s="22"/>
      <c r="L56" s="22"/>
    </row>
    <row r="57" spans="3:12" ht="12.75" thickTop="1" x14ac:dyDescent="0.2">
      <c r="E57" s="22"/>
      <c r="F57" s="22"/>
      <c r="G57" s="22"/>
      <c r="H57" s="22"/>
      <c r="I57" s="22"/>
      <c r="J57" s="22"/>
      <c r="K57" s="22"/>
      <c r="L57" s="22"/>
    </row>
    <row r="58" spans="3:12" x14ac:dyDescent="0.2">
      <c r="E58" s="22"/>
      <c r="F58" s="22"/>
      <c r="G58" s="22"/>
      <c r="H58" s="22"/>
      <c r="I58" s="22"/>
      <c r="J58" s="22"/>
      <c r="K58" s="22"/>
      <c r="L58" s="22"/>
    </row>
    <row r="59" spans="3:12" x14ac:dyDescent="0.2">
      <c r="E59" s="22"/>
      <c r="F59" s="22"/>
      <c r="G59" s="22"/>
      <c r="H59" s="22"/>
      <c r="I59" s="22"/>
      <c r="J59" s="22"/>
      <c r="K59" s="22"/>
      <c r="L59" s="22"/>
    </row>
    <row r="60" spans="3:12" x14ac:dyDescent="0.2">
      <c r="E60" s="22"/>
      <c r="F60" s="22"/>
      <c r="G60" s="22"/>
      <c r="H60" s="22"/>
      <c r="I60" s="22"/>
      <c r="J60" s="22"/>
      <c r="K60" s="22"/>
      <c r="L60" s="22"/>
    </row>
    <row r="61" spans="3:12" x14ac:dyDescent="0.2">
      <c r="E61" s="22"/>
      <c r="F61" s="22"/>
      <c r="G61" s="22"/>
      <c r="H61" s="22"/>
      <c r="I61" s="22"/>
      <c r="J61" s="22"/>
      <c r="K61" s="22"/>
      <c r="L61" s="22"/>
    </row>
    <row r="62" spans="3:12" x14ac:dyDescent="0.2">
      <c r="E62" s="22"/>
      <c r="F62" s="22"/>
      <c r="G62" s="22"/>
      <c r="H62" s="22"/>
      <c r="I62" s="22"/>
      <c r="J62" s="22"/>
      <c r="K62" s="22"/>
      <c r="L62" s="22"/>
    </row>
    <row r="63" spans="3:12" x14ac:dyDescent="0.2">
      <c r="E63" s="22"/>
      <c r="F63" s="22"/>
      <c r="G63" s="22"/>
      <c r="H63" s="22"/>
      <c r="I63" s="22"/>
      <c r="J63" s="22"/>
      <c r="K63" s="22"/>
      <c r="L63" s="22"/>
    </row>
    <row r="64" spans="3:12" x14ac:dyDescent="0.2">
      <c r="E64" s="22"/>
      <c r="F64" s="22"/>
      <c r="G64" s="22"/>
      <c r="H64" s="22"/>
      <c r="I64" s="22"/>
      <c r="J64" s="22"/>
      <c r="K64" s="22"/>
      <c r="L64" s="22"/>
    </row>
    <row r="65" spans="5:12" x14ac:dyDescent="0.2">
      <c r="E65" s="22"/>
      <c r="F65" s="22"/>
      <c r="G65" s="22"/>
      <c r="H65" s="22"/>
      <c r="I65" s="22"/>
      <c r="J65" s="22"/>
      <c r="K65" s="22"/>
      <c r="L65" s="22"/>
    </row>
    <row r="66" spans="5:12" x14ac:dyDescent="0.2">
      <c r="E66" s="22"/>
      <c r="F66" s="22"/>
      <c r="G66" s="22"/>
      <c r="H66" s="22"/>
      <c r="I66" s="22"/>
      <c r="J66" s="22"/>
      <c r="K66" s="22"/>
      <c r="L6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Corsini</dc:creator>
  <cp:lastModifiedBy>Carol</cp:lastModifiedBy>
  <dcterms:created xsi:type="dcterms:W3CDTF">2017-01-11T19:49:14Z</dcterms:created>
  <dcterms:modified xsi:type="dcterms:W3CDTF">2022-06-24T18:51:18Z</dcterms:modified>
</cp:coreProperties>
</file>